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<sst xmlns="http://schemas.openxmlformats.org/spreadsheetml/2006/main" count="116" uniqueCount="92">
  <si>
    <t xml:space="preserve">                                 SITUATIE PRIVIND NUMARUL DE NORME SI NUMARUL DE MEDICI  </t>
  </si>
  <si>
    <t xml:space="preserve"> IN CONTRACT CU CAS DAMBOVITA IN ASISTENTA AMBULATORIE DE SPECIALITATE  PENTRU SPECIALITATI   CLINICE2015</t>
  </si>
  <si>
    <t xml:space="preserve">Specialitatea </t>
  </si>
  <si>
    <t xml:space="preserve">Targoviste </t>
  </si>
  <si>
    <t>Targoviste</t>
  </si>
  <si>
    <t>Pucioasa</t>
  </si>
  <si>
    <t xml:space="preserve">Moreni </t>
  </si>
  <si>
    <t>Gaesti</t>
  </si>
  <si>
    <t xml:space="preserve">Gaesti </t>
  </si>
  <si>
    <t>Titu</t>
  </si>
  <si>
    <t>total</t>
  </si>
  <si>
    <t>necesar</t>
  </si>
  <si>
    <t>necasar</t>
  </si>
  <si>
    <t>medici</t>
  </si>
  <si>
    <t>norme</t>
  </si>
  <si>
    <t xml:space="preserve">medici </t>
  </si>
  <si>
    <t xml:space="preserve">Alergologie </t>
  </si>
  <si>
    <t>Chirurgie plastica</t>
  </si>
  <si>
    <t xml:space="preserve">Medicina interna </t>
  </si>
  <si>
    <t>Chirurgie generala</t>
  </si>
  <si>
    <t xml:space="preserve">Chirurgie pediatrica </t>
  </si>
  <si>
    <t>Ortopedie pediatrica</t>
  </si>
  <si>
    <t xml:space="preserve">Chirurgie toracica </t>
  </si>
  <si>
    <t>Dermatologie</t>
  </si>
  <si>
    <t>Psihiatrie</t>
  </si>
  <si>
    <t>Psihiatrie pediatrica</t>
  </si>
  <si>
    <t>Pediatrie</t>
  </si>
  <si>
    <t>Oncologie</t>
  </si>
  <si>
    <t>Obstetrica ginecologie</t>
  </si>
  <si>
    <t>Boli infectioase</t>
  </si>
  <si>
    <t>Cardiologie</t>
  </si>
  <si>
    <t xml:space="preserve">Hematologie </t>
  </si>
  <si>
    <t xml:space="preserve">Boli endocrine </t>
  </si>
  <si>
    <t>Gastroeterologie</t>
  </si>
  <si>
    <t xml:space="preserve">Neurologie </t>
  </si>
  <si>
    <t xml:space="preserve">Neurologie  pediatrica  </t>
  </si>
  <si>
    <t>Oftalmologie</t>
  </si>
  <si>
    <t>Otorinolaringologie</t>
  </si>
  <si>
    <t>Ortopedie si traumatologie</t>
  </si>
  <si>
    <t>Pneumologie</t>
  </si>
  <si>
    <t>Urologie</t>
  </si>
  <si>
    <t xml:space="preserve">Nefrologie </t>
  </si>
  <si>
    <t>Geriatrie</t>
  </si>
  <si>
    <t xml:space="preserve">Diabet zaharat, nutritie si boli metabolice </t>
  </si>
  <si>
    <t xml:space="preserve">Reumatologie </t>
  </si>
  <si>
    <t xml:space="preserve">TOTAL </t>
  </si>
  <si>
    <t>Intocmit</t>
  </si>
  <si>
    <t xml:space="preserve">ec Ionita Georgeta </t>
  </si>
  <si>
    <t>Zone deficitare 2015 :</t>
  </si>
  <si>
    <t xml:space="preserve">Zona  TARGOVISTE </t>
  </si>
  <si>
    <t xml:space="preserve">Zona Titu </t>
  </si>
  <si>
    <t>chirurgie</t>
  </si>
  <si>
    <t xml:space="preserve">chirurgie pediatrica   </t>
  </si>
  <si>
    <t xml:space="preserve">medicina interna  </t>
  </si>
  <si>
    <t xml:space="preserve">ortopedia pediatrica </t>
  </si>
  <si>
    <t xml:space="preserve">otorinolaringologie  </t>
  </si>
  <si>
    <t xml:space="preserve">geriatrie si gerontologie </t>
  </si>
  <si>
    <t>oftalmologie</t>
  </si>
  <si>
    <t>diabet zaharat ,nutritie si boli metabolice si oncologie</t>
  </si>
  <si>
    <t>pediatrie</t>
  </si>
  <si>
    <t xml:space="preserve">pediatrie </t>
  </si>
  <si>
    <t xml:space="preserve">obstetrica ginecologie </t>
  </si>
  <si>
    <t xml:space="preserve">alergologie si imunologie clinica </t>
  </si>
  <si>
    <t xml:space="preserve">reumatologie </t>
  </si>
  <si>
    <t xml:space="preserve">Zona Voinesti Runcu </t>
  </si>
  <si>
    <t xml:space="preserve">cardiologie </t>
  </si>
  <si>
    <t xml:space="preserve">medicina interna </t>
  </si>
  <si>
    <t xml:space="preserve">neurologie </t>
  </si>
  <si>
    <t xml:space="preserve">gastroenterologie </t>
  </si>
  <si>
    <t>Zona MORENI</t>
  </si>
  <si>
    <t xml:space="preserve">psihiatrie </t>
  </si>
  <si>
    <t>cardiologie</t>
  </si>
  <si>
    <t>otorinolaringologie</t>
  </si>
  <si>
    <t>obstetrica ginecologie</t>
  </si>
  <si>
    <t xml:space="preserve">Zona  PUCIOASA </t>
  </si>
  <si>
    <t xml:space="preserve">obstetrica  ginecologie    </t>
  </si>
  <si>
    <t>interne</t>
  </si>
  <si>
    <t xml:space="preserve"> </t>
  </si>
  <si>
    <t>neurologie</t>
  </si>
  <si>
    <t>urologie</t>
  </si>
  <si>
    <t>Zona GAESTI</t>
  </si>
  <si>
    <t>reumatologie</t>
  </si>
  <si>
    <t xml:space="preserve">otorinolaringologie </t>
  </si>
  <si>
    <t>COMISIE</t>
  </si>
  <si>
    <t>reprezentanti CAS Dambovita</t>
  </si>
  <si>
    <t>Dr.Stan Alexandra-Presedinte Director General</t>
  </si>
  <si>
    <t>Dr.Jr.Craciun Cornel</t>
  </si>
  <si>
    <t>reprezentanti DSP</t>
  </si>
  <si>
    <t>Dr.Irimia Angela</t>
  </si>
  <si>
    <t>Ec.David Anca</t>
  </si>
  <si>
    <t>reprezentanti CJM</t>
  </si>
  <si>
    <t>Dr.Jean Popescu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</si>
</sst>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 quotePrefix="1">
      <alignment/>
    </xf>
    <xf numFmtId="0" fontId="3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71"/>
  <sheetViews>
    <sheetView tabSelected="1" workbookViewId="0" topLeftCell="A1">
      <selection activeCell="N31" sqref="N31"/>
    </sheetView>
  </sheetViews>
  <sheetFormatPr defaultColWidth="9.140625" defaultRowHeight="12.75"/>
  <cols>
    <col min="1" max="1" width="2.421875" style="0" customWidth="1"/>
    <col min="2" max="2" width="16.421875" style="0" customWidth="1"/>
    <col min="3" max="3" width="6.57421875" style="0" customWidth="1"/>
    <col min="4" max="4" width="7.421875" style="0" customWidth="1"/>
    <col min="5" max="5" width="6.00390625" style="0" customWidth="1"/>
    <col min="6" max="6" width="6.28125" style="0" customWidth="1"/>
    <col min="7" max="7" width="6.421875" style="0" customWidth="1"/>
    <col min="8" max="8" width="5.7109375" style="0" customWidth="1"/>
    <col min="9" max="10" width="6.8515625" style="0" customWidth="1"/>
    <col min="11" max="11" width="6.28125" style="0" customWidth="1"/>
    <col min="12" max="12" width="6.421875" style="0" customWidth="1"/>
    <col min="13" max="13" width="6.57421875" style="0" customWidth="1"/>
  </cols>
  <sheetData>
    <row r="2" spans="3:18" ht="12.7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7" ht="12.7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8" ht="12.75">
      <c r="B4" s="2" t="s">
        <v>2</v>
      </c>
      <c r="C4" s="2" t="s">
        <v>3</v>
      </c>
      <c r="D4" s="2" t="s">
        <v>4</v>
      </c>
      <c r="E4" s="2" t="s">
        <v>5</v>
      </c>
      <c r="F4" s="2" t="s">
        <v>5</v>
      </c>
      <c r="G4" s="2" t="s">
        <v>6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9</v>
      </c>
      <c r="M4" s="2" t="s">
        <v>10</v>
      </c>
      <c r="N4" s="2" t="s">
        <v>10</v>
      </c>
      <c r="O4" s="2" t="s">
        <v>11</v>
      </c>
      <c r="P4" s="2" t="s">
        <v>12</v>
      </c>
      <c r="Q4" s="3"/>
      <c r="R4" s="3"/>
    </row>
    <row r="5" spans="2:18" ht="12.75">
      <c r="B5" s="2"/>
      <c r="C5" s="2" t="s">
        <v>13</v>
      </c>
      <c r="D5" s="2" t="s">
        <v>14</v>
      </c>
      <c r="E5" s="2" t="s">
        <v>15</v>
      </c>
      <c r="F5" s="2" t="s">
        <v>14</v>
      </c>
      <c r="G5" s="2" t="s">
        <v>15</v>
      </c>
      <c r="H5" s="2" t="s">
        <v>14</v>
      </c>
      <c r="I5" s="2" t="s">
        <v>15</v>
      </c>
      <c r="J5" s="2" t="s">
        <v>14</v>
      </c>
      <c r="K5" s="2" t="s">
        <v>15</v>
      </c>
      <c r="L5" s="2" t="s">
        <v>14</v>
      </c>
      <c r="M5" s="2" t="s">
        <v>15</v>
      </c>
      <c r="N5" s="2" t="s">
        <v>14</v>
      </c>
      <c r="O5" s="2" t="s">
        <v>15</v>
      </c>
      <c r="P5" s="2" t="s">
        <v>14</v>
      </c>
      <c r="Q5" s="3"/>
      <c r="R5" s="3"/>
    </row>
    <row r="6" spans="2:18" ht="12.75">
      <c r="B6" s="4" t="s">
        <v>16</v>
      </c>
      <c r="C6" s="4">
        <v>1</v>
      </c>
      <c r="D6" s="4">
        <v>0.5</v>
      </c>
      <c r="E6" s="4"/>
      <c r="F6" s="4"/>
      <c r="G6" s="4"/>
      <c r="H6" s="4"/>
      <c r="I6" s="4"/>
      <c r="J6" s="4"/>
      <c r="K6" s="4"/>
      <c r="L6" s="4"/>
      <c r="M6" s="5">
        <f aca="true" t="shared" si="0" ref="M6:N34">C6+E6+G6+I6</f>
        <v>1</v>
      </c>
      <c r="N6" s="6">
        <f t="shared" si="0"/>
        <v>0.5</v>
      </c>
      <c r="O6" s="5">
        <v>2</v>
      </c>
      <c r="P6" s="6">
        <v>1</v>
      </c>
      <c r="Q6" s="7"/>
      <c r="R6" s="8"/>
    </row>
    <row r="7" spans="2:18" ht="12.75">
      <c r="B7" s="4" t="s">
        <v>17</v>
      </c>
      <c r="C7" s="4">
        <f>1</f>
        <v>1</v>
      </c>
      <c r="D7" s="4">
        <v>0.5</v>
      </c>
      <c r="E7" s="4"/>
      <c r="F7" s="4"/>
      <c r="G7" s="4"/>
      <c r="H7" s="4"/>
      <c r="I7" s="4"/>
      <c r="J7" s="4"/>
      <c r="K7" s="4"/>
      <c r="L7" s="4"/>
      <c r="M7" s="5">
        <f t="shared" si="0"/>
        <v>1</v>
      </c>
      <c r="N7" s="6">
        <f t="shared" si="0"/>
        <v>0.5</v>
      </c>
      <c r="O7" s="5">
        <v>1</v>
      </c>
      <c r="P7" s="6">
        <v>0.5</v>
      </c>
      <c r="Q7" s="7"/>
      <c r="R7" s="7"/>
    </row>
    <row r="8" spans="2:18" ht="12.75">
      <c r="B8" s="9" t="s">
        <v>18</v>
      </c>
      <c r="C8" s="6">
        <v>15</v>
      </c>
      <c r="D8" s="6">
        <v>8.5</v>
      </c>
      <c r="E8" s="6">
        <f>4+1</f>
        <v>5</v>
      </c>
      <c r="F8" s="6">
        <f>1+1</f>
        <v>2</v>
      </c>
      <c r="G8" s="6">
        <f>3</f>
        <v>3</v>
      </c>
      <c r="H8" s="6">
        <f>1</f>
        <v>1</v>
      </c>
      <c r="I8" s="6">
        <v>2</v>
      </c>
      <c r="J8" s="6">
        <v>1</v>
      </c>
      <c r="K8" s="6"/>
      <c r="L8" s="6"/>
      <c r="M8" s="5">
        <v>25</v>
      </c>
      <c r="N8" s="6">
        <v>12.5</v>
      </c>
      <c r="O8" s="5">
        <v>25</v>
      </c>
      <c r="P8" s="6">
        <v>12.5</v>
      </c>
      <c r="Q8" s="10"/>
      <c r="R8" s="10"/>
    </row>
    <row r="9" spans="2:18" ht="12.75">
      <c r="B9" s="9" t="s">
        <v>19</v>
      </c>
      <c r="C9" s="6">
        <v>7</v>
      </c>
      <c r="D9" s="6">
        <v>2</v>
      </c>
      <c r="E9" s="6">
        <f>1</f>
        <v>1</v>
      </c>
      <c r="F9" s="6">
        <f>1</f>
        <v>1</v>
      </c>
      <c r="G9" s="6">
        <v>4</v>
      </c>
      <c r="H9" s="6">
        <v>2</v>
      </c>
      <c r="I9" s="6">
        <v>2</v>
      </c>
      <c r="J9" s="6">
        <v>1.5</v>
      </c>
      <c r="K9" s="6"/>
      <c r="L9" s="6"/>
      <c r="M9" s="5">
        <f t="shared" si="0"/>
        <v>14</v>
      </c>
      <c r="N9" s="6">
        <f t="shared" si="0"/>
        <v>6.5</v>
      </c>
      <c r="O9" s="5">
        <v>14</v>
      </c>
      <c r="P9" s="6">
        <v>6.5</v>
      </c>
      <c r="Q9" s="10"/>
      <c r="R9" s="10"/>
    </row>
    <row r="10" spans="2:18" ht="12.75">
      <c r="B10" s="9" t="s">
        <v>20</v>
      </c>
      <c r="C10" s="6">
        <v>1</v>
      </c>
      <c r="D10" s="6">
        <v>1</v>
      </c>
      <c r="E10" s="6"/>
      <c r="F10" s="6"/>
      <c r="G10" s="6"/>
      <c r="H10" s="6"/>
      <c r="I10" s="6"/>
      <c r="J10" s="6"/>
      <c r="K10" s="6"/>
      <c r="L10" s="6"/>
      <c r="M10" s="5">
        <f t="shared" si="0"/>
        <v>1</v>
      </c>
      <c r="N10" s="6">
        <f t="shared" si="0"/>
        <v>1</v>
      </c>
      <c r="O10" s="5">
        <v>1</v>
      </c>
      <c r="P10" s="6">
        <v>1</v>
      </c>
      <c r="Q10" s="10"/>
      <c r="R10" s="10"/>
    </row>
    <row r="11" spans="2:18" ht="12.75">
      <c r="B11" s="9" t="s">
        <v>21</v>
      </c>
      <c r="C11" s="6">
        <v>1</v>
      </c>
      <c r="D11" s="6">
        <v>1</v>
      </c>
      <c r="E11" s="6"/>
      <c r="F11" s="6"/>
      <c r="G11" s="6"/>
      <c r="H11" s="6"/>
      <c r="I11" s="6"/>
      <c r="J11" s="6"/>
      <c r="K11" s="6"/>
      <c r="L11" s="6"/>
      <c r="M11" s="5">
        <f t="shared" si="0"/>
        <v>1</v>
      </c>
      <c r="N11" s="6">
        <f t="shared" si="0"/>
        <v>1</v>
      </c>
      <c r="O11" s="5">
        <v>1</v>
      </c>
      <c r="P11" s="6">
        <v>1</v>
      </c>
      <c r="Q11" s="10"/>
      <c r="R11" s="10"/>
    </row>
    <row r="12" spans="2:18" ht="12.75">
      <c r="B12" s="9" t="s">
        <v>22</v>
      </c>
      <c r="C12" s="6">
        <v>3</v>
      </c>
      <c r="D12" s="6">
        <v>1</v>
      </c>
      <c r="E12" s="6"/>
      <c r="F12" s="6"/>
      <c r="G12" s="6"/>
      <c r="H12" s="6"/>
      <c r="I12" s="6"/>
      <c r="J12" s="6"/>
      <c r="K12" s="6"/>
      <c r="L12" s="6"/>
      <c r="M12" s="5">
        <f t="shared" si="0"/>
        <v>3</v>
      </c>
      <c r="N12" s="6">
        <f t="shared" si="0"/>
        <v>1</v>
      </c>
      <c r="O12" s="5">
        <v>3</v>
      </c>
      <c r="P12" s="6">
        <v>1.5</v>
      </c>
      <c r="Q12" s="10"/>
      <c r="R12" s="10"/>
    </row>
    <row r="13" spans="2:18" ht="12.75">
      <c r="B13" s="9" t="s">
        <v>23</v>
      </c>
      <c r="C13" s="6">
        <f>4+1</f>
        <v>5</v>
      </c>
      <c r="D13" s="6">
        <f>2+1</f>
        <v>3</v>
      </c>
      <c r="E13" s="6">
        <f>1</f>
        <v>1</v>
      </c>
      <c r="F13" s="6">
        <f>1</f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5">
        <f t="shared" si="0"/>
        <v>8</v>
      </c>
      <c r="N13" s="6">
        <f t="shared" si="0"/>
        <v>6</v>
      </c>
      <c r="O13" s="11">
        <v>8</v>
      </c>
      <c r="P13" s="6">
        <v>6</v>
      </c>
      <c r="Q13" s="10"/>
      <c r="R13" s="10"/>
    </row>
    <row r="14" spans="2:18" ht="12.75">
      <c r="B14" s="9" t="s">
        <v>24</v>
      </c>
      <c r="C14" s="6">
        <v>20</v>
      </c>
      <c r="D14" s="6">
        <v>16</v>
      </c>
      <c r="E14" s="6">
        <f>1+1+1+1</f>
        <v>4</v>
      </c>
      <c r="F14" s="6">
        <f>2.5+0.5</f>
        <v>3</v>
      </c>
      <c r="G14" s="6">
        <f>1</f>
        <v>1</v>
      </c>
      <c r="H14" s="6">
        <f>0.5</f>
        <v>0.5</v>
      </c>
      <c r="I14" s="6"/>
      <c r="J14" s="6"/>
      <c r="K14" s="6"/>
      <c r="L14" s="6"/>
      <c r="M14" s="5">
        <f t="shared" si="0"/>
        <v>25</v>
      </c>
      <c r="N14" s="6">
        <f t="shared" si="0"/>
        <v>19.5</v>
      </c>
      <c r="O14" s="5">
        <v>27</v>
      </c>
      <c r="P14" s="6">
        <v>23</v>
      </c>
      <c r="Q14" s="10"/>
      <c r="R14" s="10"/>
    </row>
    <row r="15" spans="2:18" ht="12.75">
      <c r="B15" s="9" t="s">
        <v>25</v>
      </c>
      <c r="C15" s="6">
        <v>2</v>
      </c>
      <c r="D15" s="6">
        <v>2.5</v>
      </c>
      <c r="E15" s="6">
        <v>0</v>
      </c>
      <c r="F15" s="6"/>
      <c r="G15" s="6"/>
      <c r="H15" s="6"/>
      <c r="I15" s="6"/>
      <c r="J15" s="6"/>
      <c r="K15" s="6"/>
      <c r="L15" s="6"/>
      <c r="M15" s="5">
        <f t="shared" si="0"/>
        <v>2</v>
      </c>
      <c r="N15" s="6">
        <f t="shared" si="0"/>
        <v>2.5</v>
      </c>
      <c r="O15" s="5">
        <v>2</v>
      </c>
      <c r="P15" s="6">
        <v>2.5</v>
      </c>
      <c r="Q15" s="10"/>
      <c r="R15" s="10"/>
    </row>
    <row r="16" spans="2:18" ht="12.75">
      <c r="B16" s="9" t="s">
        <v>26</v>
      </c>
      <c r="C16" s="6">
        <v>9</v>
      </c>
      <c r="D16" s="6">
        <v>8.5</v>
      </c>
      <c r="E16" s="6">
        <v>1</v>
      </c>
      <c r="F16" s="6">
        <v>0.5</v>
      </c>
      <c r="G16" s="6">
        <v>3</v>
      </c>
      <c r="H16" s="6">
        <v>1.5</v>
      </c>
      <c r="I16" s="6">
        <v>3</v>
      </c>
      <c r="J16" s="6">
        <v>1</v>
      </c>
      <c r="K16" s="6"/>
      <c r="L16" s="6"/>
      <c r="M16" s="5">
        <f t="shared" si="0"/>
        <v>16</v>
      </c>
      <c r="N16" s="6">
        <f t="shared" si="0"/>
        <v>11.5</v>
      </c>
      <c r="O16" s="5">
        <v>18</v>
      </c>
      <c r="P16" s="6">
        <v>13</v>
      </c>
      <c r="Q16" s="10"/>
      <c r="R16" s="10"/>
    </row>
    <row r="17" spans="2:18" ht="12.75">
      <c r="B17" s="9" t="s">
        <v>27</v>
      </c>
      <c r="C17" s="6">
        <v>5</v>
      </c>
      <c r="D17" s="6">
        <v>3.5</v>
      </c>
      <c r="E17" s="6"/>
      <c r="F17" s="6"/>
      <c r="G17" s="6"/>
      <c r="H17" s="6"/>
      <c r="I17" s="6"/>
      <c r="J17" s="6"/>
      <c r="K17" s="6"/>
      <c r="L17" s="6"/>
      <c r="M17" s="5">
        <f t="shared" si="0"/>
        <v>5</v>
      </c>
      <c r="N17" s="6">
        <f t="shared" si="0"/>
        <v>3.5</v>
      </c>
      <c r="O17" s="5">
        <v>5</v>
      </c>
      <c r="P17" s="6">
        <v>3.5</v>
      </c>
      <c r="Q17" s="10"/>
      <c r="R17" s="10"/>
    </row>
    <row r="18" spans="2:18" ht="12.75">
      <c r="B18" s="9" t="s">
        <v>28</v>
      </c>
      <c r="C18" s="6">
        <v>11</v>
      </c>
      <c r="D18" s="6">
        <v>3</v>
      </c>
      <c r="E18" s="6">
        <v>1</v>
      </c>
      <c r="F18" s="6">
        <v>0.5</v>
      </c>
      <c r="G18" s="6">
        <v>2</v>
      </c>
      <c r="H18" s="6">
        <v>1</v>
      </c>
      <c r="I18" s="6">
        <v>2</v>
      </c>
      <c r="J18" s="6">
        <v>1</v>
      </c>
      <c r="K18" s="6"/>
      <c r="L18" s="6"/>
      <c r="M18" s="5">
        <f t="shared" si="0"/>
        <v>16</v>
      </c>
      <c r="N18" s="6">
        <f t="shared" si="0"/>
        <v>5.5</v>
      </c>
      <c r="O18" s="5">
        <v>18</v>
      </c>
      <c r="P18" s="6">
        <v>8</v>
      </c>
      <c r="Q18" s="10"/>
      <c r="R18" s="10"/>
    </row>
    <row r="19" spans="2:18" ht="12.75">
      <c r="B19" s="9" t="s">
        <v>29</v>
      </c>
      <c r="C19" s="6">
        <v>3</v>
      </c>
      <c r="D19" s="6">
        <f>1</f>
        <v>1</v>
      </c>
      <c r="E19" s="6"/>
      <c r="F19" s="6"/>
      <c r="G19" s="6"/>
      <c r="H19" s="6"/>
      <c r="I19" s="6"/>
      <c r="J19" s="6"/>
      <c r="K19" s="6"/>
      <c r="L19" s="6"/>
      <c r="M19" s="5">
        <f t="shared" si="0"/>
        <v>3</v>
      </c>
      <c r="N19" s="6">
        <f t="shared" si="0"/>
        <v>1</v>
      </c>
      <c r="O19" s="5">
        <v>5</v>
      </c>
      <c r="P19" s="6">
        <v>2.5</v>
      </c>
      <c r="Q19" s="10"/>
      <c r="R19" s="10"/>
    </row>
    <row r="20" spans="2:18" ht="12.75">
      <c r="B20" s="9" t="s">
        <v>30</v>
      </c>
      <c r="C20" s="6">
        <v>5</v>
      </c>
      <c r="D20" s="6">
        <v>1</v>
      </c>
      <c r="E20" s="6"/>
      <c r="F20" s="6"/>
      <c r="G20" s="6">
        <v>1</v>
      </c>
      <c r="H20" s="6">
        <v>0.5</v>
      </c>
      <c r="I20" s="6"/>
      <c r="J20" s="6"/>
      <c r="K20" s="6"/>
      <c r="L20" s="6"/>
      <c r="M20" s="5">
        <f t="shared" si="0"/>
        <v>6</v>
      </c>
      <c r="N20" s="6">
        <f t="shared" si="0"/>
        <v>1.5</v>
      </c>
      <c r="O20" s="5">
        <v>8</v>
      </c>
      <c r="P20" s="6">
        <v>4</v>
      </c>
      <c r="Q20" s="10"/>
      <c r="R20" s="10"/>
    </row>
    <row r="21" spans="2:18" ht="12.75">
      <c r="B21" s="9" t="s">
        <v>31</v>
      </c>
      <c r="C21" s="6">
        <v>0</v>
      </c>
      <c r="D21" s="6">
        <v>0</v>
      </c>
      <c r="E21" s="6"/>
      <c r="F21" s="6"/>
      <c r="G21" s="6"/>
      <c r="H21" s="6"/>
      <c r="I21" s="6"/>
      <c r="J21" s="6"/>
      <c r="K21" s="6"/>
      <c r="L21" s="6"/>
      <c r="M21" s="5">
        <f t="shared" si="0"/>
        <v>0</v>
      </c>
      <c r="N21" s="6">
        <f t="shared" si="0"/>
        <v>0</v>
      </c>
      <c r="O21" s="5">
        <v>1</v>
      </c>
      <c r="P21" s="6">
        <v>1</v>
      </c>
      <c r="Q21" s="10"/>
      <c r="R21" s="10"/>
    </row>
    <row r="22" spans="2:18" ht="12.75">
      <c r="B22" s="9" t="s">
        <v>32</v>
      </c>
      <c r="C22" s="6">
        <v>3</v>
      </c>
      <c r="D22" s="6">
        <v>2</v>
      </c>
      <c r="E22" s="6"/>
      <c r="F22" s="6"/>
      <c r="G22" s="6"/>
      <c r="H22" s="6"/>
      <c r="I22" s="6"/>
      <c r="J22" s="6"/>
      <c r="K22" s="6"/>
      <c r="L22" s="6"/>
      <c r="M22" s="5">
        <f t="shared" si="0"/>
        <v>3</v>
      </c>
      <c r="N22" s="6">
        <f t="shared" si="0"/>
        <v>2</v>
      </c>
      <c r="O22" s="5">
        <v>3</v>
      </c>
      <c r="P22" s="6">
        <v>2</v>
      </c>
      <c r="Q22" s="10"/>
      <c r="R22" s="10"/>
    </row>
    <row r="23" spans="2:18" ht="12.75">
      <c r="B23" s="9" t="s">
        <v>33</v>
      </c>
      <c r="C23" s="6">
        <v>3</v>
      </c>
      <c r="D23" s="6">
        <v>2</v>
      </c>
      <c r="E23" s="6"/>
      <c r="F23" s="6"/>
      <c r="G23" s="6"/>
      <c r="H23" s="6"/>
      <c r="I23" s="6"/>
      <c r="J23" s="6"/>
      <c r="K23" s="6"/>
      <c r="L23" s="6"/>
      <c r="M23" s="5">
        <f t="shared" si="0"/>
        <v>3</v>
      </c>
      <c r="N23" s="6">
        <f t="shared" si="0"/>
        <v>2</v>
      </c>
      <c r="O23" s="5">
        <v>4</v>
      </c>
      <c r="P23" s="6">
        <v>2.5</v>
      </c>
      <c r="Q23" s="10"/>
      <c r="R23" s="10"/>
    </row>
    <row r="24" spans="2:18" ht="12.75">
      <c r="B24" s="9" t="s">
        <v>34</v>
      </c>
      <c r="C24" s="6">
        <v>7</v>
      </c>
      <c r="D24" s="6">
        <f>3+1</f>
        <v>4</v>
      </c>
      <c r="E24" s="6">
        <v>1</v>
      </c>
      <c r="F24" s="6">
        <v>0.5</v>
      </c>
      <c r="G24" s="6"/>
      <c r="H24" s="6"/>
      <c r="I24" s="6"/>
      <c r="J24" s="6"/>
      <c r="K24" s="6"/>
      <c r="L24" s="6"/>
      <c r="M24" s="5">
        <f t="shared" si="0"/>
        <v>8</v>
      </c>
      <c r="N24" s="6">
        <f t="shared" si="0"/>
        <v>4.5</v>
      </c>
      <c r="O24" s="5">
        <v>10</v>
      </c>
      <c r="P24" s="6">
        <v>6</v>
      </c>
      <c r="Q24" s="10"/>
      <c r="R24" s="10"/>
    </row>
    <row r="25" spans="2:18" ht="12.75">
      <c r="B25" s="9" t="s">
        <v>35</v>
      </c>
      <c r="C25" s="6">
        <v>2</v>
      </c>
      <c r="D25" s="6">
        <v>1</v>
      </c>
      <c r="E25" s="6"/>
      <c r="F25" s="6"/>
      <c r="G25" s="6"/>
      <c r="H25" s="6"/>
      <c r="I25" s="6"/>
      <c r="J25" s="6"/>
      <c r="K25" s="6"/>
      <c r="L25" s="6"/>
      <c r="M25" s="5">
        <f t="shared" si="0"/>
        <v>2</v>
      </c>
      <c r="N25" s="6">
        <f t="shared" si="0"/>
        <v>1</v>
      </c>
      <c r="O25" s="5">
        <v>2</v>
      </c>
      <c r="P25" s="6">
        <v>1</v>
      </c>
      <c r="Q25" s="10"/>
      <c r="R25" s="10"/>
    </row>
    <row r="26" spans="2:18" ht="12.75">
      <c r="B26" s="9" t="s">
        <v>36</v>
      </c>
      <c r="C26" s="6">
        <v>5</v>
      </c>
      <c r="D26" s="6">
        <v>3</v>
      </c>
      <c r="E26" s="6"/>
      <c r="F26" s="6"/>
      <c r="G26" s="6"/>
      <c r="H26" s="6"/>
      <c r="I26" s="6">
        <v>1</v>
      </c>
      <c r="J26" s="6">
        <v>1</v>
      </c>
      <c r="K26" s="6"/>
      <c r="L26" s="6"/>
      <c r="M26" s="5">
        <f t="shared" si="0"/>
        <v>6</v>
      </c>
      <c r="N26" s="6">
        <f t="shared" si="0"/>
        <v>4</v>
      </c>
      <c r="O26" s="5">
        <v>6</v>
      </c>
      <c r="P26" s="6">
        <v>4</v>
      </c>
      <c r="Q26" s="10"/>
      <c r="R26" s="10"/>
    </row>
    <row r="27" spans="2:18" ht="12.75">
      <c r="B27" s="9" t="s">
        <v>37</v>
      </c>
      <c r="C27" s="6">
        <v>6</v>
      </c>
      <c r="D27" s="6">
        <v>3.5</v>
      </c>
      <c r="E27" s="6">
        <v>1</v>
      </c>
      <c r="F27" s="6">
        <v>1</v>
      </c>
      <c r="G27" s="6"/>
      <c r="H27" s="6"/>
      <c r="I27" s="6"/>
      <c r="J27" s="6"/>
      <c r="K27" s="6"/>
      <c r="L27" s="6"/>
      <c r="M27" s="5">
        <f t="shared" si="0"/>
        <v>7</v>
      </c>
      <c r="N27" s="6">
        <f t="shared" si="0"/>
        <v>4.5</v>
      </c>
      <c r="O27" s="5">
        <v>7</v>
      </c>
      <c r="P27" s="6">
        <v>4.5</v>
      </c>
      <c r="Q27" s="10"/>
      <c r="R27" s="10"/>
    </row>
    <row r="28" spans="2:18" ht="12.75">
      <c r="B28" s="9" t="s">
        <v>38</v>
      </c>
      <c r="C28" s="6">
        <f>4</f>
        <v>4</v>
      </c>
      <c r="D28" s="6">
        <v>1</v>
      </c>
      <c r="E28" s="6"/>
      <c r="F28" s="6"/>
      <c r="G28" s="6"/>
      <c r="H28" s="6"/>
      <c r="I28" s="6">
        <v>1</v>
      </c>
      <c r="J28" s="6">
        <v>1</v>
      </c>
      <c r="K28" s="6"/>
      <c r="L28" s="6"/>
      <c r="M28" s="5">
        <f t="shared" si="0"/>
        <v>5</v>
      </c>
      <c r="N28" s="6">
        <f t="shared" si="0"/>
        <v>2</v>
      </c>
      <c r="O28" s="5">
        <v>5</v>
      </c>
      <c r="P28" s="6">
        <v>2</v>
      </c>
      <c r="Q28" s="10"/>
      <c r="R28" s="10"/>
    </row>
    <row r="29" spans="2:18" ht="12.75">
      <c r="B29" s="9" t="s">
        <v>39</v>
      </c>
      <c r="C29" s="6">
        <v>6</v>
      </c>
      <c r="D29" s="6">
        <v>2.5</v>
      </c>
      <c r="E29" s="6">
        <v>1</v>
      </c>
      <c r="F29" s="6">
        <v>0.5</v>
      </c>
      <c r="G29" s="6"/>
      <c r="H29" s="6"/>
      <c r="I29" s="6"/>
      <c r="J29" s="6"/>
      <c r="K29" s="6"/>
      <c r="L29" s="6"/>
      <c r="M29" s="5">
        <f t="shared" si="0"/>
        <v>7</v>
      </c>
      <c r="N29" s="6">
        <f t="shared" si="0"/>
        <v>3</v>
      </c>
      <c r="O29" s="5">
        <v>8</v>
      </c>
      <c r="P29" s="6">
        <v>4</v>
      </c>
      <c r="Q29" s="10"/>
      <c r="R29" s="10"/>
    </row>
    <row r="30" spans="2:18" ht="12.75">
      <c r="B30" s="9" t="s">
        <v>40</v>
      </c>
      <c r="C30" s="6">
        <v>4</v>
      </c>
      <c r="D30" s="6">
        <v>1</v>
      </c>
      <c r="E30" s="6">
        <v>1</v>
      </c>
      <c r="F30" s="6">
        <v>0.5</v>
      </c>
      <c r="G30" s="6"/>
      <c r="H30" s="6"/>
      <c r="I30" s="6">
        <v>1</v>
      </c>
      <c r="J30" s="6">
        <v>0.5</v>
      </c>
      <c r="K30" s="6"/>
      <c r="L30" s="6"/>
      <c r="M30" s="5">
        <f t="shared" si="0"/>
        <v>6</v>
      </c>
      <c r="N30" s="6">
        <f t="shared" si="0"/>
        <v>2</v>
      </c>
      <c r="O30" s="5">
        <v>6</v>
      </c>
      <c r="P30" s="6">
        <v>3</v>
      </c>
      <c r="Q30" s="10"/>
      <c r="R30" s="10"/>
    </row>
    <row r="31" spans="2:18" ht="12.75">
      <c r="B31" s="9" t="s">
        <v>41</v>
      </c>
      <c r="C31" s="6">
        <v>4</v>
      </c>
      <c r="D31" s="6">
        <v>0.5</v>
      </c>
      <c r="E31" s="6"/>
      <c r="F31" s="6"/>
      <c r="G31" s="6"/>
      <c r="H31" s="6"/>
      <c r="I31" s="6"/>
      <c r="J31" s="6"/>
      <c r="K31" s="6"/>
      <c r="L31" s="6"/>
      <c r="M31" s="5">
        <f t="shared" si="0"/>
        <v>4</v>
      </c>
      <c r="N31" s="6">
        <f t="shared" si="0"/>
        <v>0.5</v>
      </c>
      <c r="O31" s="5">
        <v>4</v>
      </c>
      <c r="P31" s="6">
        <v>2</v>
      </c>
      <c r="Q31" s="10"/>
      <c r="R31" s="10"/>
    </row>
    <row r="32" spans="2:18" ht="12.75">
      <c r="B32" s="9" t="s">
        <v>42</v>
      </c>
      <c r="C32" s="6">
        <v>1</v>
      </c>
      <c r="D32" s="6">
        <v>0.5</v>
      </c>
      <c r="E32" s="6">
        <v>1</v>
      </c>
      <c r="F32" s="6">
        <v>0.5</v>
      </c>
      <c r="G32" s="6"/>
      <c r="H32" s="6"/>
      <c r="I32" s="6"/>
      <c r="J32" s="6"/>
      <c r="K32" s="6"/>
      <c r="L32" s="6"/>
      <c r="M32" s="5">
        <f t="shared" si="0"/>
        <v>2</v>
      </c>
      <c r="N32" s="6">
        <f t="shared" si="0"/>
        <v>1</v>
      </c>
      <c r="O32" s="5">
        <v>2</v>
      </c>
      <c r="P32" s="6">
        <v>2</v>
      </c>
      <c r="Q32" s="10"/>
      <c r="R32" s="10"/>
    </row>
    <row r="33" spans="2:18" ht="12.75">
      <c r="B33" s="9" t="s">
        <v>43</v>
      </c>
      <c r="C33" s="6">
        <f>2+3</f>
        <v>5</v>
      </c>
      <c r="D33" s="6">
        <f>1+2.5</f>
        <v>3.5</v>
      </c>
      <c r="E33" s="6">
        <v>1</v>
      </c>
      <c r="F33" s="6">
        <v>0.5</v>
      </c>
      <c r="G33" s="6"/>
      <c r="H33" s="6"/>
      <c r="I33" s="6"/>
      <c r="J33" s="6"/>
      <c r="K33" s="6"/>
      <c r="L33" s="6"/>
      <c r="M33" s="5">
        <f t="shared" si="0"/>
        <v>6</v>
      </c>
      <c r="N33" s="6">
        <f t="shared" si="0"/>
        <v>4</v>
      </c>
      <c r="O33" s="5">
        <v>8</v>
      </c>
      <c r="P33" s="6">
        <v>6</v>
      </c>
      <c r="Q33" s="10"/>
      <c r="R33" s="10"/>
    </row>
    <row r="34" spans="2:18" ht="12.75">
      <c r="B34" s="9" t="s">
        <v>44</v>
      </c>
      <c r="C34" s="6">
        <v>0</v>
      </c>
      <c r="D34" s="6">
        <v>0</v>
      </c>
      <c r="E34" s="6">
        <f>1</f>
        <v>1</v>
      </c>
      <c r="F34" s="6">
        <v>0.5</v>
      </c>
      <c r="G34" s="6"/>
      <c r="H34" s="6"/>
      <c r="I34" s="6">
        <f>1</f>
        <v>1</v>
      </c>
      <c r="J34" s="6">
        <v>0.5</v>
      </c>
      <c r="K34" s="6"/>
      <c r="L34" s="6"/>
      <c r="M34" s="5">
        <f t="shared" si="0"/>
        <v>2</v>
      </c>
      <c r="N34" s="6">
        <f t="shared" si="0"/>
        <v>1</v>
      </c>
      <c r="O34" s="5">
        <v>3</v>
      </c>
      <c r="P34" s="6">
        <v>2</v>
      </c>
      <c r="Q34" s="10"/>
      <c r="R34" s="10"/>
    </row>
    <row r="35" spans="2:18" ht="12.75">
      <c r="B35" s="12" t="s">
        <v>45</v>
      </c>
      <c r="C35" s="13">
        <f aca="true" t="shared" si="1" ref="C35:J35">SUM(C6:C34)</f>
        <v>139</v>
      </c>
      <c r="D35" s="13">
        <f t="shared" si="1"/>
        <v>77.5</v>
      </c>
      <c r="E35" s="13">
        <f t="shared" si="1"/>
        <v>20</v>
      </c>
      <c r="F35" s="13">
        <f t="shared" si="1"/>
        <v>12</v>
      </c>
      <c r="G35" s="13">
        <f t="shared" si="1"/>
        <v>15</v>
      </c>
      <c r="H35" s="13">
        <f t="shared" si="1"/>
        <v>7.5</v>
      </c>
      <c r="I35" s="13">
        <f t="shared" si="1"/>
        <v>14</v>
      </c>
      <c r="J35" s="13">
        <f t="shared" si="1"/>
        <v>8.5</v>
      </c>
      <c r="K35" s="13"/>
      <c r="L35" s="13"/>
      <c r="M35" s="14">
        <f>SUM(M6:M34)</f>
        <v>188</v>
      </c>
      <c r="N35" s="13">
        <f>SUM(N6:N34)</f>
        <v>105.5</v>
      </c>
      <c r="O35" s="14">
        <f>SUM(O6:O34)</f>
        <v>207</v>
      </c>
      <c r="P35" s="13">
        <f>SUM(P6:P34)</f>
        <v>128.5</v>
      </c>
      <c r="Q35" s="15"/>
      <c r="R35" s="15"/>
    </row>
    <row r="36" ht="12.75">
      <c r="P36" t="s">
        <v>46</v>
      </c>
    </row>
    <row r="37" spans="15:16" ht="12.75">
      <c r="O37" s="16"/>
      <c r="P37" s="16" t="s">
        <v>47</v>
      </c>
    </row>
    <row r="38" ht="12.75">
      <c r="B38" t="s">
        <v>48</v>
      </c>
    </row>
    <row r="39" spans="2:14" ht="12.75">
      <c r="B39" s="17" t="s">
        <v>49</v>
      </c>
      <c r="N39" s="17" t="s">
        <v>50</v>
      </c>
    </row>
    <row r="40" ht="12.75">
      <c r="N40" s="18" t="s">
        <v>51</v>
      </c>
    </row>
    <row r="41" spans="3:14" ht="12.75">
      <c r="C41" t="s">
        <v>52</v>
      </c>
      <c r="N41" t="s">
        <v>53</v>
      </c>
    </row>
    <row r="42" spans="3:14" ht="12.75">
      <c r="C42" t="s">
        <v>54</v>
      </c>
      <c r="N42" t="s">
        <v>55</v>
      </c>
    </row>
    <row r="43" spans="3:14" ht="12.75">
      <c r="C43" s="19" t="s">
        <v>56</v>
      </c>
      <c r="N43" t="s">
        <v>57</v>
      </c>
    </row>
    <row r="44" spans="3:14" ht="12.75">
      <c r="C44" t="s">
        <v>58</v>
      </c>
      <c r="N44" t="s">
        <v>59</v>
      </c>
    </row>
    <row r="45" spans="3:14" ht="12.75">
      <c r="C45" t="s">
        <v>60</v>
      </c>
      <c r="N45" t="s">
        <v>61</v>
      </c>
    </row>
    <row r="46" spans="3:17" ht="12.75">
      <c r="C46" t="s">
        <v>62</v>
      </c>
      <c r="N46" s="20"/>
      <c r="O46" s="20"/>
      <c r="P46" s="20"/>
      <c r="Q46" s="20"/>
    </row>
    <row r="47" spans="3:17" ht="12.75">
      <c r="C47" t="s">
        <v>63</v>
      </c>
      <c r="N47" s="17" t="s">
        <v>64</v>
      </c>
      <c r="Q47" s="20"/>
    </row>
    <row r="48" spans="3:17" ht="12.75">
      <c r="C48" t="s">
        <v>65</v>
      </c>
      <c r="O48" t="s">
        <v>66</v>
      </c>
      <c r="Q48" s="20"/>
    </row>
    <row r="49" spans="3:17" ht="12.75">
      <c r="C49" t="s">
        <v>67</v>
      </c>
      <c r="N49" s="20"/>
      <c r="O49" s="20"/>
      <c r="P49" s="20"/>
      <c r="Q49" s="20"/>
    </row>
    <row r="50" spans="3:14" ht="12.75">
      <c r="C50" t="s">
        <v>68</v>
      </c>
      <c r="N50" s="17" t="s">
        <v>69</v>
      </c>
    </row>
    <row r="51" spans="3:15" ht="12.75">
      <c r="C51" s="10" t="s">
        <v>70</v>
      </c>
      <c r="O51" t="s">
        <v>71</v>
      </c>
    </row>
    <row r="52" spans="3:15" ht="12.75">
      <c r="C52" s="21" t="s">
        <v>72</v>
      </c>
      <c r="O52" t="s">
        <v>70</v>
      </c>
    </row>
    <row r="53" spans="3:15" ht="12.75">
      <c r="C53" s="21"/>
      <c r="O53" t="s">
        <v>73</v>
      </c>
    </row>
    <row r="54" spans="2:15" ht="12.75">
      <c r="B54" s="17" t="s">
        <v>74</v>
      </c>
      <c r="C54" t="s">
        <v>75</v>
      </c>
      <c r="O54" s="18" t="s">
        <v>76</v>
      </c>
    </row>
    <row r="55" spans="3:6" ht="12.75">
      <c r="C55" t="s">
        <v>63</v>
      </c>
      <c r="F55" t="s">
        <v>77</v>
      </c>
    </row>
    <row r="56" ht="12.75">
      <c r="C56" t="s">
        <v>78</v>
      </c>
    </row>
    <row r="57" ht="12.75">
      <c r="C57" t="s">
        <v>70</v>
      </c>
    </row>
    <row r="58" ht="12.75">
      <c r="C58" t="s">
        <v>79</v>
      </c>
    </row>
    <row r="59" ht="12.75">
      <c r="C59" s="19" t="s">
        <v>56</v>
      </c>
    </row>
    <row r="60" ht="12.75">
      <c r="C60" s="19" t="s">
        <v>59</v>
      </c>
    </row>
    <row r="61" spans="3:16" ht="12.75">
      <c r="C61" s="19" t="s">
        <v>51</v>
      </c>
      <c r="P61" t="s">
        <v>46</v>
      </c>
    </row>
    <row r="62" spans="2:16" ht="12.75">
      <c r="B62" s="17" t="s">
        <v>80</v>
      </c>
      <c r="P62" s="16" t="s">
        <v>47</v>
      </c>
    </row>
    <row r="63" spans="3:20" ht="12.75">
      <c r="C63" t="s">
        <v>81</v>
      </c>
      <c r="O63" s="20"/>
      <c r="P63" s="20"/>
      <c r="Q63" s="20"/>
      <c r="R63" s="20"/>
      <c r="S63" s="20"/>
      <c r="T63" s="20"/>
    </row>
    <row r="64" spans="3:20" ht="12.75">
      <c r="C64" t="s">
        <v>82</v>
      </c>
      <c r="O64" s="20"/>
      <c r="P64" s="20"/>
      <c r="Q64" s="20"/>
      <c r="R64" s="20"/>
      <c r="S64" s="20"/>
      <c r="T64" s="20"/>
    </row>
    <row r="65" spans="3:20" ht="12.75">
      <c r="C65" t="s">
        <v>70</v>
      </c>
      <c r="N65" s="20"/>
      <c r="O65" s="20"/>
      <c r="P65" s="20"/>
      <c r="Q65" s="20"/>
      <c r="R65" s="20"/>
      <c r="S65" s="20"/>
      <c r="T65" s="20"/>
    </row>
    <row r="66" spans="2:20" ht="12.75">
      <c r="B66" s="18" t="s">
        <v>83</v>
      </c>
      <c r="N66" s="20"/>
      <c r="O66" s="20"/>
      <c r="P66" s="20"/>
      <c r="Q66" s="20"/>
      <c r="R66" s="20"/>
      <c r="S66" s="20"/>
      <c r="T66" s="20"/>
    </row>
    <row r="67" spans="2:5" ht="12.75">
      <c r="B67" s="18" t="s">
        <v>84</v>
      </c>
      <c r="E67" s="18" t="s">
        <v>85</v>
      </c>
    </row>
    <row r="68" ht="12.75">
      <c r="E68" s="18" t="s">
        <v>86</v>
      </c>
    </row>
    <row r="69" spans="2:5" ht="12.75">
      <c r="B69" s="18" t="s">
        <v>87</v>
      </c>
      <c r="E69" s="18" t="s">
        <v>88</v>
      </c>
    </row>
    <row r="70" ht="12.75">
      <c r="E70" s="18" t="s">
        <v>89</v>
      </c>
    </row>
    <row r="71" spans="2:5" ht="12.75">
      <c r="B71" s="18" t="s">
        <v>90</v>
      </c>
      <c r="E71" s="18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2018-05-16T05:08:07Z</dcterms:modified>
  <cp:category/>
  <cp:version/>
  <cp:contentType/>
  <cp:contentStatus/>
</cp:coreProperties>
</file>